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ávrh rozpočtu 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<sst xmlns="http://schemas.openxmlformats.org/spreadsheetml/2006/main" count="62" uniqueCount="54">
  <si>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Pol</t>
  </si>
  <si>
    <t>Text</t>
  </si>
  <si>
    <t>Poznámka</t>
  </si>
  <si>
    <t>Rozpočtové příjmy celkem</t>
  </si>
  <si>
    <t>Rozpočtové výdaje</t>
  </si>
  <si>
    <t xml:space="preserve">Ostatní osobní výdaje </t>
  </si>
  <si>
    <t>Rozpočtové výdaje celkem</t>
  </si>
  <si>
    <t>Transfery celkem</t>
  </si>
  <si>
    <t>Příjmy z úroků</t>
  </si>
  <si>
    <t>Ostatní příjmy celkem</t>
  </si>
  <si>
    <t>Skutečnost                    1-10/2013</t>
  </si>
  <si>
    <t xml:space="preserve">   Skutečnost                   1-10/2013</t>
  </si>
  <si>
    <t>Neinv.přijaté dotace od krajů</t>
  </si>
  <si>
    <t>4xxx</t>
  </si>
  <si>
    <t>Příjem dotace OPŽP 11531</t>
  </si>
  <si>
    <t>51xx</t>
  </si>
  <si>
    <t>5xxx</t>
  </si>
  <si>
    <t>Nákupy materiálu a služeb</t>
  </si>
  <si>
    <t>Financování</t>
  </si>
  <si>
    <t>50xx</t>
  </si>
  <si>
    <t>Příjmy celkem</t>
  </si>
  <si>
    <t>Výdaje celkem</t>
  </si>
  <si>
    <t>Rozdíl mezi příjmy a výdaji</t>
  </si>
  <si>
    <t>Předpokládaný zůstatek na BÚ</t>
  </si>
  <si>
    <t>Daňové příjmy</t>
  </si>
  <si>
    <t>Nedaňové příjmy</t>
  </si>
  <si>
    <t>Kapitálové příjmy</t>
  </si>
  <si>
    <t>Přiaté dotace</t>
  </si>
  <si>
    <t>Neinvestiční výdaje</t>
  </si>
  <si>
    <t>Investiční výdaje</t>
  </si>
  <si>
    <t>Splátky úvěrů</t>
  </si>
  <si>
    <t>1xxx</t>
  </si>
  <si>
    <t>2xxx</t>
  </si>
  <si>
    <t>3xxx</t>
  </si>
  <si>
    <t>6xxx</t>
  </si>
  <si>
    <t>IČ:70947040</t>
  </si>
  <si>
    <t>z toho přísp.od člen.obcí</t>
  </si>
  <si>
    <t>Vyvěšeno:</t>
  </si>
  <si>
    <t>Sejmuto:</t>
  </si>
  <si>
    <t>Přijaté úvěry</t>
  </si>
  <si>
    <t xml:space="preserve">Rozpočtové příjmy </t>
  </si>
  <si>
    <t>Neinvestiční výdaje celkem</t>
  </si>
  <si>
    <t>Střednědobý výhled rozpočtu v tis. Kč</t>
  </si>
  <si>
    <t>Návrh rozpočtu Sdružení obcí mikroregionu Bystřička na r.2019</t>
  </si>
  <si>
    <t>53xx</t>
  </si>
  <si>
    <t>Neinvestiční transfery cizím PO</t>
  </si>
  <si>
    <t xml:space="preserve"> </t>
  </si>
  <si>
    <t xml:space="preserve">Neinv.přijaté dotace od obcí   (30,-Kč/obyvatel v r.2019) </t>
  </si>
  <si>
    <t>K 30.10.2018</t>
  </si>
  <si>
    <t>k 30.10.2018</t>
  </si>
  <si>
    <t>Přijaté neinvestiční dary</t>
  </si>
  <si>
    <t xml:space="preserve"> výdaje na akci separované nádoby</t>
  </si>
  <si>
    <t>Vypracovala: Bieleszová Dana</t>
  </si>
  <si>
    <t>ve Velké Bystřici 21.11.2018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</si>
</sst>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0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11" fillId="33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0" fillId="35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1" fillId="34" borderId="11" xfId="0" applyNumberFormat="1" applyFont="1" applyFill="1" applyBorder="1" applyAlignment="1">
      <alignment horizontal="right"/>
    </xf>
    <xf numFmtId="3" fontId="11" fillId="34" borderId="13" xfId="0" applyNumberFormat="1" applyFont="1" applyFill="1" applyBorder="1" applyAlignment="1">
      <alignment horizontal="right"/>
    </xf>
    <xf numFmtId="3" fontId="11" fillId="34" borderId="1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T31" sqref="T31"/>
    </sheetView>
  </sheetViews>
  <sheetFormatPr defaultColWidth="9.140625" defaultRowHeight="12.75"/>
  <cols>
    <col min="1" max="1" width="6.28125" style="1" customWidth="1"/>
    <col min="2" max="2" width="46.8515625" style="0" customWidth="1"/>
    <col min="3" max="3" width="16.8515625" style="0" hidden="1" customWidth="1"/>
    <col min="4" max="4" width="10.8515625" style="0" customWidth="1"/>
    <col min="5" max="8" width="0" style="0" hidden="1" customWidth="1"/>
    <col min="9" max="9" width="10.8515625" style="0" customWidth="1"/>
    <col min="10" max="10" width="14.28125" style="0" customWidth="1"/>
    <col min="11" max="11" width="5.28125" style="0" customWidth="1"/>
    <col min="12" max="12" width="5.57421875" style="0" customWidth="1"/>
    <col min="13" max="13" width="20.140625" style="0" customWidth="1"/>
    <col min="14" max="16" width="8.140625" style="0" customWidth="1"/>
  </cols>
  <sheetData>
    <row r="1" spans="1:10" ht="18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>
      <c r="A2" s="86" t="s">
        <v>35</v>
      </c>
      <c r="B2" s="86"/>
      <c r="C2" s="86"/>
      <c r="D2" s="86"/>
      <c r="E2" s="86"/>
      <c r="F2" s="86"/>
      <c r="G2" s="86"/>
      <c r="H2" s="86"/>
      <c r="I2" s="86"/>
      <c r="J2" s="86"/>
    </row>
    <row r="3" spans="1:16" ht="15.75">
      <c r="A3" s="56" t="s">
        <v>40</v>
      </c>
      <c r="B3" s="56"/>
      <c r="C3" s="2"/>
      <c r="D3" s="3"/>
      <c r="I3" s="3"/>
      <c r="J3" s="3"/>
      <c r="L3" s="67" t="s">
        <v>42</v>
      </c>
      <c r="N3" s="67"/>
      <c r="O3" s="67"/>
      <c r="P3" s="67"/>
    </row>
    <row r="4" spans="1:16" s="4" customFormat="1" ht="24.75" customHeight="1">
      <c r="A4" s="14" t="s">
        <v>0</v>
      </c>
      <c r="B4" s="14" t="s">
        <v>1</v>
      </c>
      <c r="C4" s="15" t="s">
        <v>10</v>
      </c>
      <c r="D4" s="15">
        <v>2018</v>
      </c>
      <c r="E4" s="16" t="s">
        <v>2</v>
      </c>
      <c r="F4" s="17"/>
      <c r="G4" s="17"/>
      <c r="H4" s="17"/>
      <c r="I4" s="18" t="s">
        <v>48</v>
      </c>
      <c r="J4" s="70">
        <v>2019</v>
      </c>
      <c r="L4" s="31"/>
      <c r="M4" s="31"/>
      <c r="N4" s="59">
        <v>2020</v>
      </c>
      <c r="O4" s="15">
        <v>2021</v>
      </c>
      <c r="P4" s="15">
        <v>2022</v>
      </c>
    </row>
    <row r="5" spans="1:16" ht="14.25">
      <c r="A5" s="19"/>
      <c r="B5" s="81" t="s">
        <v>47</v>
      </c>
      <c r="C5" s="21">
        <v>482020</v>
      </c>
      <c r="D5" s="22">
        <v>548200</v>
      </c>
      <c r="E5" s="20"/>
      <c r="F5" s="20"/>
      <c r="G5" s="20"/>
      <c r="H5" s="20"/>
      <c r="I5" s="22">
        <v>560121</v>
      </c>
      <c r="J5" s="71">
        <v>500000</v>
      </c>
      <c r="L5" s="65" t="s">
        <v>31</v>
      </c>
      <c r="M5" s="65" t="s">
        <v>24</v>
      </c>
      <c r="N5" s="60"/>
      <c r="O5" s="22"/>
      <c r="P5" s="22"/>
    </row>
    <row r="6" spans="1:16" ht="14.25">
      <c r="A6" s="19"/>
      <c r="B6" s="20" t="s">
        <v>12</v>
      </c>
      <c r="C6" s="21"/>
      <c r="D6" s="22">
        <v>30000</v>
      </c>
      <c r="E6" s="20"/>
      <c r="F6" s="20"/>
      <c r="G6" s="20"/>
      <c r="H6" s="20"/>
      <c r="I6" s="82" t="s">
        <v>46</v>
      </c>
      <c r="J6" s="71"/>
      <c r="L6" s="65" t="s">
        <v>32</v>
      </c>
      <c r="M6" s="65" t="s">
        <v>25</v>
      </c>
      <c r="N6" s="60">
        <v>20</v>
      </c>
      <c r="O6" s="22">
        <v>20</v>
      </c>
      <c r="P6" s="22">
        <v>20</v>
      </c>
    </row>
    <row r="7" spans="1:16" ht="14.25">
      <c r="A7" s="19"/>
      <c r="B7" s="20" t="s">
        <v>14</v>
      </c>
      <c r="C7" s="21"/>
      <c r="D7" s="22">
        <v>7740743</v>
      </c>
      <c r="E7" s="20"/>
      <c r="F7" s="20"/>
      <c r="G7" s="20"/>
      <c r="H7" s="20"/>
      <c r="I7" s="22">
        <v>7541476</v>
      </c>
      <c r="J7" s="71"/>
      <c r="L7" s="65" t="s">
        <v>33</v>
      </c>
      <c r="M7" s="65" t="s">
        <v>26</v>
      </c>
      <c r="N7" s="60"/>
      <c r="O7" s="22"/>
      <c r="P7" s="22"/>
    </row>
    <row r="8" spans="1:16" ht="14.25">
      <c r="A8" s="35" t="s">
        <v>13</v>
      </c>
      <c r="B8" s="36" t="s">
        <v>7</v>
      </c>
      <c r="C8" s="37" t="e">
        <f>SUM(#REF!)</f>
        <v>#REF!</v>
      </c>
      <c r="D8" s="34">
        <f>SUM(D5:D7)</f>
        <v>8318943</v>
      </c>
      <c r="E8" s="33"/>
      <c r="F8" s="33"/>
      <c r="G8" s="33"/>
      <c r="H8" s="33"/>
      <c r="I8" s="48">
        <f>I5+I7</f>
        <v>8101597</v>
      </c>
      <c r="J8" s="72">
        <f>SUM(J5:J7)</f>
        <v>500000</v>
      </c>
      <c r="L8" s="65" t="s">
        <v>13</v>
      </c>
      <c r="M8" s="65" t="s">
        <v>27</v>
      </c>
      <c r="N8" s="60">
        <v>500</v>
      </c>
      <c r="O8" s="22">
        <v>500</v>
      </c>
      <c r="P8" s="22">
        <v>500</v>
      </c>
    </row>
    <row r="9" spans="1:16" ht="14.25">
      <c r="A9" s="35"/>
      <c r="B9" s="36" t="s">
        <v>50</v>
      </c>
      <c r="C9" s="37"/>
      <c r="D9" s="34">
        <v>25000</v>
      </c>
      <c r="E9" s="33"/>
      <c r="F9" s="33"/>
      <c r="G9" s="33"/>
      <c r="H9" s="33"/>
      <c r="I9" s="48">
        <v>25000</v>
      </c>
      <c r="J9" s="72"/>
      <c r="L9" s="65"/>
      <c r="M9" s="68" t="s">
        <v>36</v>
      </c>
      <c r="N9" s="60">
        <v>500</v>
      </c>
      <c r="O9" s="22">
        <v>500</v>
      </c>
      <c r="P9" s="22">
        <v>500</v>
      </c>
    </row>
    <row r="10" spans="1:16" ht="14.25">
      <c r="A10" s="24"/>
      <c r="B10" s="25" t="s">
        <v>8</v>
      </c>
      <c r="C10" s="26">
        <v>1775</v>
      </c>
      <c r="D10" s="46">
        <v>500</v>
      </c>
      <c r="E10" s="47"/>
      <c r="F10" s="47"/>
      <c r="G10" s="47"/>
      <c r="H10" s="47"/>
      <c r="I10" s="46">
        <v>300</v>
      </c>
      <c r="J10" s="73">
        <v>500</v>
      </c>
      <c r="L10" s="65"/>
      <c r="M10" s="68"/>
      <c r="N10" s="60"/>
      <c r="O10" s="22"/>
      <c r="P10" s="22"/>
    </row>
    <row r="11" spans="1:16" s="4" customFormat="1" ht="14.25">
      <c r="A11" s="35" t="s">
        <v>32</v>
      </c>
      <c r="B11" s="36" t="s">
        <v>9</v>
      </c>
      <c r="C11" s="37">
        <f>SUM(C10:C10)</f>
        <v>1775</v>
      </c>
      <c r="D11" s="34">
        <f>SUM(D9:D10)</f>
        <v>25500</v>
      </c>
      <c r="E11" s="33"/>
      <c r="F11" s="33"/>
      <c r="G11" s="33"/>
      <c r="H11" s="33"/>
      <c r="I11" s="34">
        <f>SUM(I9:I10)</f>
        <v>25300</v>
      </c>
      <c r="J11" s="72">
        <f>SUM(J10:J10)</f>
        <v>500</v>
      </c>
      <c r="L11" s="17"/>
      <c r="M11" s="17" t="s">
        <v>39</v>
      </c>
      <c r="N11" s="62"/>
      <c r="O11" s="27"/>
      <c r="P11" s="27"/>
    </row>
    <row r="12" spans="1:16" s="4" customFormat="1" ht="15">
      <c r="A12" s="23"/>
      <c r="B12" s="28" t="s">
        <v>3</v>
      </c>
      <c r="C12" s="29" t="e">
        <f>C8+C11</f>
        <v>#REF!</v>
      </c>
      <c r="D12" s="48">
        <f>D8+D11</f>
        <v>8344443</v>
      </c>
      <c r="E12" s="47"/>
      <c r="F12" s="47"/>
      <c r="G12" s="47"/>
      <c r="H12" s="47"/>
      <c r="I12" s="48">
        <f>I8+I11</f>
        <v>8126897</v>
      </c>
      <c r="J12" s="74">
        <f>J8+J11</f>
        <v>500500</v>
      </c>
      <c r="L12" s="17"/>
      <c r="M12" s="17"/>
      <c r="N12" s="63"/>
      <c r="O12" s="58"/>
      <c r="P12" s="58"/>
    </row>
    <row r="13" spans="1:16" s="4" customFormat="1" ht="15.75">
      <c r="A13" s="57" t="s">
        <v>4</v>
      </c>
      <c r="B13" s="57"/>
      <c r="C13" s="5"/>
      <c r="D13" s="49"/>
      <c r="E13" s="50"/>
      <c r="F13" s="50"/>
      <c r="G13" s="50"/>
      <c r="H13" s="50"/>
      <c r="I13" s="49"/>
      <c r="J13" s="75"/>
      <c r="L13" s="28" t="s">
        <v>20</v>
      </c>
      <c r="M13" s="28"/>
      <c r="N13" s="64">
        <f>SUM(N5:N12)-N9</f>
        <v>520</v>
      </c>
      <c r="O13" s="64">
        <f>SUM(O5:O12)-O9</f>
        <v>520</v>
      </c>
      <c r="P13" s="64">
        <f>SUM(P5:P12)-P9</f>
        <v>520</v>
      </c>
    </row>
    <row r="14" spans="1:16" ht="26.25">
      <c r="A14" s="14" t="s">
        <v>0</v>
      </c>
      <c r="B14" s="14" t="s">
        <v>1</v>
      </c>
      <c r="C14" s="15" t="s">
        <v>11</v>
      </c>
      <c r="D14" s="15">
        <v>2018</v>
      </c>
      <c r="E14" s="45" t="s">
        <v>2</v>
      </c>
      <c r="F14" s="44"/>
      <c r="G14" s="44"/>
      <c r="H14" s="44"/>
      <c r="I14" s="18" t="s">
        <v>49</v>
      </c>
      <c r="J14" s="70">
        <v>2019</v>
      </c>
      <c r="L14" s="65"/>
      <c r="M14" s="65"/>
      <c r="N14" s="11"/>
      <c r="O14" s="11"/>
      <c r="P14" s="11"/>
    </row>
    <row r="15" spans="1:16" s="4" customFormat="1" ht="24.75" customHeight="1">
      <c r="A15" s="19" t="s">
        <v>19</v>
      </c>
      <c r="B15" s="20" t="s">
        <v>5</v>
      </c>
      <c r="C15" s="21">
        <v>0</v>
      </c>
      <c r="D15" s="22">
        <v>50000</v>
      </c>
      <c r="E15" s="20"/>
      <c r="F15" s="20"/>
      <c r="G15" s="20"/>
      <c r="H15" s="20"/>
      <c r="I15" s="22">
        <v>10000</v>
      </c>
      <c r="J15" s="71">
        <v>50000</v>
      </c>
      <c r="K15" s="8"/>
      <c r="L15" s="66"/>
      <c r="M15" s="66"/>
      <c r="N15" s="59">
        <v>2019</v>
      </c>
      <c r="O15" s="15">
        <v>2020</v>
      </c>
      <c r="P15" s="15">
        <v>2020</v>
      </c>
    </row>
    <row r="16" spans="1:16" ht="14.25">
      <c r="A16" s="19" t="s">
        <v>15</v>
      </c>
      <c r="B16" s="20" t="s">
        <v>17</v>
      </c>
      <c r="C16" s="21">
        <v>57064</v>
      </c>
      <c r="D16" s="22">
        <v>613000</v>
      </c>
      <c r="E16" s="20"/>
      <c r="F16" s="20"/>
      <c r="G16" s="20"/>
      <c r="H16" s="20"/>
      <c r="I16" s="22">
        <v>270500</v>
      </c>
      <c r="J16" s="71">
        <v>370000</v>
      </c>
      <c r="L16" s="65" t="s">
        <v>16</v>
      </c>
      <c r="M16" s="65" t="s">
        <v>28</v>
      </c>
      <c r="N16" s="60">
        <v>520</v>
      </c>
      <c r="O16" s="22">
        <v>520</v>
      </c>
      <c r="P16" s="22">
        <v>520</v>
      </c>
    </row>
    <row r="17" spans="1:16" ht="15">
      <c r="A17" s="35"/>
      <c r="B17" s="83" t="s">
        <v>51</v>
      </c>
      <c r="C17" s="79"/>
      <c r="D17" s="22">
        <v>8827443</v>
      </c>
      <c r="E17" s="20"/>
      <c r="F17" s="20"/>
      <c r="G17" s="20"/>
      <c r="H17" s="20"/>
      <c r="I17" s="22">
        <v>8800306</v>
      </c>
      <c r="J17" s="80">
        <v>0</v>
      </c>
      <c r="L17" s="65" t="s">
        <v>34</v>
      </c>
      <c r="M17" s="65" t="s">
        <v>29</v>
      </c>
      <c r="N17" s="60"/>
      <c r="O17" s="22"/>
      <c r="P17" s="22"/>
    </row>
    <row r="18" spans="1:16" ht="14.25">
      <c r="A18" s="35" t="s">
        <v>16</v>
      </c>
      <c r="B18" s="36" t="s">
        <v>41</v>
      </c>
      <c r="C18" s="37">
        <v>160228</v>
      </c>
      <c r="D18" s="34">
        <f>SUM(D15:D16)</f>
        <v>663000</v>
      </c>
      <c r="E18" s="33"/>
      <c r="F18" s="33"/>
      <c r="G18" s="33"/>
      <c r="H18" s="33"/>
      <c r="I18" s="34">
        <f>SUM(I15:I16)</f>
        <v>280500</v>
      </c>
      <c r="J18" s="72">
        <f>SUM(J15:J16)</f>
        <v>420000</v>
      </c>
      <c r="L18" s="65"/>
      <c r="M18" s="65" t="s">
        <v>30</v>
      </c>
      <c r="N18" s="61"/>
      <c r="O18" s="38"/>
      <c r="P18" s="38"/>
    </row>
    <row r="19" spans="1:16" ht="14.25">
      <c r="A19" s="35" t="s">
        <v>44</v>
      </c>
      <c r="B19" s="36" t="s">
        <v>45</v>
      </c>
      <c r="C19" s="37"/>
      <c r="D19" s="34">
        <v>8000</v>
      </c>
      <c r="E19" s="33"/>
      <c r="F19" s="33"/>
      <c r="G19" s="33"/>
      <c r="H19" s="33"/>
      <c r="I19" s="34">
        <v>8000</v>
      </c>
      <c r="J19" s="72"/>
      <c r="L19" s="65"/>
      <c r="M19" s="68"/>
      <c r="N19" s="60"/>
      <c r="O19" s="22"/>
      <c r="P19" s="22"/>
    </row>
    <row r="20" spans="1:16" ht="15">
      <c r="A20" s="23"/>
      <c r="B20" s="28" t="s">
        <v>6</v>
      </c>
      <c r="C20" s="29" t="e">
        <f>SUM(#REF!)</f>
        <v>#REF!</v>
      </c>
      <c r="D20" s="48">
        <f>SUM(D17:D19)</f>
        <v>9498443</v>
      </c>
      <c r="E20" s="47"/>
      <c r="F20" s="47"/>
      <c r="G20" s="47"/>
      <c r="H20" s="47"/>
      <c r="I20" s="48">
        <f>SUM(I17:I19)</f>
        <v>9088806</v>
      </c>
      <c r="J20" s="74">
        <f>SUM(J18)</f>
        <v>420000</v>
      </c>
      <c r="L20" s="65"/>
      <c r="M20" s="68"/>
      <c r="N20" s="60"/>
      <c r="O20" s="60"/>
      <c r="P20" s="60"/>
    </row>
    <row r="21" spans="1:16" s="4" customFormat="1" ht="14.25">
      <c r="A21" s="1"/>
      <c r="B21"/>
      <c r="C21"/>
      <c r="D21" s="51"/>
      <c r="E21" s="51"/>
      <c r="F21" s="51"/>
      <c r="G21" s="51"/>
      <c r="H21" s="51"/>
      <c r="I21" s="51"/>
      <c r="J21" s="76"/>
      <c r="L21" s="28" t="s">
        <v>21</v>
      </c>
      <c r="M21" s="28"/>
      <c r="N21" s="64">
        <f>SUM(N16:N19)</f>
        <v>520</v>
      </c>
      <c r="O21" s="64">
        <f>SUM(O16:O19)</f>
        <v>520</v>
      </c>
      <c r="P21" s="64">
        <f>SUM(P16:P19)</f>
        <v>520</v>
      </c>
    </row>
    <row r="22" spans="1:10" ht="15">
      <c r="A22" s="13"/>
      <c r="B22" s="39" t="s">
        <v>20</v>
      </c>
      <c r="C22" s="40"/>
      <c r="D22" s="52">
        <f>D12</f>
        <v>8344443</v>
      </c>
      <c r="E22" s="53"/>
      <c r="F22" s="53"/>
      <c r="G22" s="53"/>
      <c r="H22" s="53"/>
      <c r="I22" s="52">
        <f>I12</f>
        <v>8126897</v>
      </c>
      <c r="J22" s="77">
        <f>J12</f>
        <v>500500</v>
      </c>
    </row>
    <row r="23" spans="1:16" s="4" customFormat="1" ht="15">
      <c r="A23" s="13"/>
      <c r="B23" s="42" t="s">
        <v>21</v>
      </c>
      <c r="C23" s="43"/>
      <c r="D23" s="54">
        <f>D20</f>
        <v>9498443</v>
      </c>
      <c r="E23" s="55"/>
      <c r="F23" s="55"/>
      <c r="G23" s="55"/>
      <c r="H23" s="55"/>
      <c r="I23" s="54">
        <f>I20</f>
        <v>9088806</v>
      </c>
      <c r="J23" s="78">
        <f>J20</f>
        <v>420000</v>
      </c>
      <c r="N23" s="41"/>
      <c r="O23" s="41"/>
      <c r="P23" s="41"/>
    </row>
    <row r="24" spans="1:17" s="4" customFormat="1" ht="15">
      <c r="A24" s="13"/>
      <c r="B24" s="39" t="s">
        <v>22</v>
      </c>
      <c r="C24" s="40"/>
      <c r="D24" s="52">
        <f>D22-D23</f>
        <v>-1154000</v>
      </c>
      <c r="E24" s="53"/>
      <c r="F24" s="53"/>
      <c r="G24" s="53"/>
      <c r="H24" s="53"/>
      <c r="I24" s="52">
        <f>I22-I23</f>
        <v>-961909</v>
      </c>
      <c r="J24" s="77">
        <f>J22-J23</f>
        <v>80500</v>
      </c>
      <c r="N24" s="41"/>
      <c r="O24" s="41"/>
      <c r="P24" s="41"/>
      <c r="Q24" s="84"/>
    </row>
    <row r="25" spans="1:16" s="4" customFormat="1" ht="15.75">
      <c r="A25" s="56" t="s">
        <v>18</v>
      </c>
      <c r="B25" s="56"/>
      <c r="C25" s="5"/>
      <c r="D25" s="6"/>
      <c r="E25" s="5"/>
      <c r="F25" s="12"/>
      <c r="G25" s="12"/>
      <c r="H25" s="5"/>
      <c r="I25" s="6"/>
      <c r="J25" s="6"/>
      <c r="N25" s="41"/>
      <c r="O25" s="41"/>
      <c r="P25" s="41"/>
    </row>
    <row r="26" spans="1:16" ht="15">
      <c r="A26" s="30">
        <v>8115</v>
      </c>
      <c r="B26" s="31" t="s">
        <v>23</v>
      </c>
      <c r="C26" s="32"/>
      <c r="D26" s="87">
        <v>400000</v>
      </c>
      <c r="E26" s="88"/>
      <c r="F26" s="88"/>
      <c r="G26" s="88"/>
      <c r="H26" s="88"/>
      <c r="I26" s="88"/>
      <c r="J26" s="89"/>
      <c r="N26" s="6"/>
      <c r="O26" s="6"/>
      <c r="P26" s="6"/>
    </row>
    <row r="28" ht="12.75">
      <c r="A28" s="69" t="s">
        <v>52</v>
      </c>
    </row>
    <row r="29" ht="12.75">
      <c r="A29" s="69" t="s">
        <v>53</v>
      </c>
    </row>
    <row r="31" spans="2:10" ht="12.75">
      <c r="B31" t="s">
        <v>37</v>
      </c>
      <c r="J31" t="s">
        <v>38</v>
      </c>
    </row>
    <row r="32" ht="12.75">
      <c r="B32" s="7"/>
    </row>
    <row r="33" spans="1:10" ht="12.75">
      <c r="A33" s="9"/>
      <c r="B33" s="10"/>
      <c r="C33" s="4"/>
      <c r="D33" s="4"/>
      <c r="E33" s="4"/>
      <c r="F33" s="4"/>
      <c r="G33" s="4"/>
      <c r="H33" s="4"/>
      <c r="I33" s="4"/>
      <c r="J33" s="4"/>
    </row>
    <row r="34" spans="1:10" s="4" customFormat="1" ht="12.75">
      <c r="A34" s="1"/>
      <c r="B34"/>
      <c r="C34"/>
      <c r="D34"/>
      <c r="E34"/>
      <c r="F34"/>
      <c r="G34"/>
      <c r="H34"/>
      <c r="I34"/>
      <c r="J34"/>
    </row>
  </sheetData>
  <sheetProtection/>
  <mergeCells count="3">
    <mergeCell ref="A1:J1"/>
    <mergeCell ref="A2:J2"/>
    <mergeCell ref="D26:J26"/>
  </mergeCells>
  <printOptions horizontalCentered="1"/>
  <pageMargins left="0.3937007874015748" right="0.15748031496062992" top="0.35433070866141736" bottom="0.5511811023622047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2018-11-20T11:12:14Z</cp:lastPrinted>
  <dcterms:created xsi:type="dcterms:W3CDTF">2018-11-26T12:05:21Z</dcterms:created>
  <dcterms:modified xsi:type="dcterms:W3CDTF">2018-11-26T12:06:26Z</dcterms:modified>
  <cp:category/>
  <cp:version/>
  <cp:contentType/>
  <cp:contentStatus/>
</cp:coreProperties>
</file>